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ebsacom-my.sharepoint.com/personal/sgarcia_ebsa_com_co/Documents/INTERVENTORIA/PROCEDIMIENTO INTERVENTORIA PARA MODIFICAR/EVALUACIÓN DE PROVEEDORES  11102022/"/>
    </mc:Choice>
  </mc:AlternateContent>
  <xr:revisionPtr revIDLastSave="128" documentId="13_ncr:1_{088C7F6B-33A1-4926-A3FF-F8F1B4DA0A77}" xr6:coauthVersionLast="47" xr6:coauthVersionMax="47" xr10:uidLastSave="{30B422EE-6365-4030-8450-6CBFDCC22744}"/>
  <bookViews>
    <workbookView xWindow="-120" yWindow="-120" windowWidth="29040" windowHeight="15720" xr2:uid="{00000000-000D-0000-FFFF-FFFF00000000}"/>
  </bookViews>
  <sheets>
    <sheet name="SERVICIO" sheetId="5" r:id="rId1"/>
    <sheet name="Hoja1" sheetId="6" state="hidden" r:id="rId2"/>
  </sheets>
  <definedNames>
    <definedName name="_xlnm.Print_Area" localSheetId="0">SERVICIO!$A$1:$J$53</definedName>
    <definedName name="_xlnm.Print_Titles" localSheetId="0">SERVICIO!$3:$13</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5" l="1"/>
  <c r="K25" i="5"/>
  <c r="K24" i="5"/>
  <c r="H24" i="5"/>
  <c r="H23" i="5"/>
  <c r="K23" i="5"/>
  <c r="H39" i="5"/>
  <c r="K39" i="5"/>
  <c r="H26" i="5"/>
  <c r="K26" i="5"/>
  <c r="J23" i="5" l="1"/>
  <c r="J34" i="5"/>
  <c r="J14" i="5" l="1"/>
  <c r="J15" i="5"/>
  <c r="J16" i="5"/>
  <c r="J17" i="5"/>
  <c r="J18" i="5"/>
  <c r="J19" i="5"/>
  <c r="J20" i="5"/>
  <c r="J21" i="5"/>
  <c r="J24" i="5"/>
  <c r="J25" i="5"/>
  <c r="J26" i="5"/>
  <c r="J27" i="5"/>
  <c r="J28" i="5"/>
  <c r="J29" i="5"/>
  <c r="J30" i="5"/>
  <c r="J31" i="5"/>
  <c r="J32" i="5"/>
  <c r="J35" i="5"/>
  <c r="J36" i="5"/>
  <c r="J39" i="5"/>
  <c r="J40" i="5"/>
  <c r="J38" i="5"/>
  <c r="J37" i="5"/>
  <c r="H33" i="5" l="1"/>
  <c r="H41" i="5"/>
  <c r="H40" i="5" l="1"/>
  <c r="K40" i="5"/>
  <c r="H38" i="5"/>
  <c r="K38" i="5"/>
  <c r="H37" i="5"/>
  <c r="K37" i="5"/>
  <c r="H20" i="5" l="1"/>
  <c r="H28" i="5"/>
  <c r="H19" i="5"/>
  <c r="H18" i="5"/>
  <c r="H16" i="5"/>
  <c r="H15" i="5"/>
  <c r="H14" i="5"/>
  <c r="H22" i="5" s="1"/>
  <c r="H35" i="5"/>
  <c r="H36" i="5"/>
  <c r="H34" i="5"/>
  <c r="G41" i="5"/>
  <c r="H27" i="5"/>
  <c r="H29" i="5"/>
  <c r="H30" i="5"/>
  <c r="H31" i="5"/>
  <c r="H32" i="5"/>
  <c r="G33" i="5"/>
  <c r="H17" i="5"/>
  <c r="H21" i="5"/>
  <c r="G22" i="5"/>
  <c r="F42" i="5" l="1"/>
  <c r="G42" i="5"/>
  <c r="K43" i="5" l="1"/>
  <c r="L43" i="5" s="1"/>
  <c r="H42" i="5" s="1"/>
  <c r="F44" i="5"/>
  <c r="F43" i="5"/>
  <c r="F45" i="5"/>
</calcChain>
</file>

<file path=xl/sharedStrings.xml><?xml version="1.0" encoding="utf-8"?>
<sst xmlns="http://schemas.openxmlformats.org/spreadsheetml/2006/main" count="69" uniqueCount="69">
  <si>
    <t xml:space="preserve">DATOS DEL PROVEEDOR DE SERVICIOS </t>
  </si>
  <si>
    <t>Proveedor:</t>
  </si>
  <si>
    <t>N.I.T.</t>
  </si>
  <si>
    <t>C.C.</t>
  </si>
  <si>
    <t>Dirección:</t>
  </si>
  <si>
    <t>Ciudad</t>
  </si>
  <si>
    <t>Teléfono(s):</t>
  </si>
  <si>
    <t>Clase de riesgo:</t>
  </si>
  <si>
    <t>INFORMACIÓN DE LA EVALUACIÓN</t>
  </si>
  <si>
    <t>Fecha evaluación:</t>
  </si>
  <si>
    <t>Nombre Interventor:</t>
  </si>
  <si>
    <t>CRITERIOS DE EVALUACIÓN</t>
  </si>
  <si>
    <t>Asignar puntaje de acuerdo al desarrollo del proveedor o contratista en el aspecto evaluado, teniendo en cuenta los siguientes criterios: 
Cada ítem posee la descripción del rango de valores en los que se puede evaluar siendo 5 el más alto y 0 el más bajo</t>
  </si>
  <si>
    <t>RESULTADOS DE LA EVALUACIÓN</t>
  </si>
  <si>
    <t>ASPECTO EVALUADO</t>
  </si>
  <si>
    <t>PUNTAJE</t>
  </si>
  <si>
    <t>%</t>
  </si>
  <si>
    <t>PONDERACIÓN</t>
  </si>
  <si>
    <t>JUSTIFICACIÓN DE VALORES DE INSATISFACCIÓN</t>
  </si>
  <si>
    <t>Subtotal Calidad</t>
  </si>
  <si>
    <t>Requisitos específicos en Seguridad y Salud en el Trabajo</t>
  </si>
  <si>
    <t>El proveedor tiene una política de seguridad y salud en el trabajo así como procedimientos seguros  para actividades de alto riesgo y los da a conocer a sus trabajadores. (Validar en inicio de actividades del contrato) 
0 no tiene procedimiento seguros.
5 los tiene y ha capacitado a TODOS sus colaboradores.</t>
  </si>
  <si>
    <t>El proveedor suministró oportunamente a sus trabajadores  elementos de protección personal con base en las exigencias de EBSA (EPP, EPPC, EQUIPOS DE SEGURIDAD) (PR-GS-24).
0 no lo realizó
5 lo realizó</t>
  </si>
  <si>
    <t>El proveedor cumple con la normatividad vigente
- Comité Paritario de Seguridad y salud en el trabajo.
- Comité de convivencia.
- Evaluaciones médicas ocupacionales.
- Pago de parafiscales de los trabajadores involucrados en el desarrollo de la obra (validación de planillas).
0 No cumple
5 Cumple</t>
  </si>
  <si>
    <t>El proveedor o contratista mantuvo botiquines de primeros auxilios debidamente dotados y camillas en los sitios de trabajo.
0 No cumple
5 Cumple</t>
  </si>
  <si>
    <t>Subtotal Seguridad y salud en el trabajo</t>
  </si>
  <si>
    <t>Requisitos específicos en Medio Ambiente</t>
  </si>
  <si>
    <t>El proveedor  reportó y participó en la investigación de los incidentes ambientales ocurridos (PR-GS-15)
0 No lo realizó
5 Lo realizó</t>
  </si>
  <si>
    <t>El proveedor manejó los residuos con base en la normatividad y procedimientos de EBSA (PELIGROSOS, INDUSTRIALES, ELECTRONICOS ENTRE OTROS) (PR-GS-20; IN-GS-06)
0 no cumple
3 cumple pero no hace entrega de información
5 cumple y entrega de certificado de disposición</t>
  </si>
  <si>
    <t>El proveedor realizó inventario forestal previo a la iniciación del contrato (FT-GS-11)
0 No lo realizó
5 Lo realizó
NA No Aplica</t>
  </si>
  <si>
    <t>El proveedor  cumplió con los requisitos establecidos en los permisos de poda y/o tala de vegetación (IN-GS-01; IN-GS-02)
0 No lo realizó 
5 Lo realizó
NA No Aplica</t>
  </si>
  <si>
    <t>NA</t>
  </si>
  <si>
    <t>Subtotal Medio Ambiente</t>
  </si>
  <si>
    <t>Calificación y Clasificación</t>
  </si>
  <si>
    <t xml:space="preserve"> Puntaje parcial obtenido/ Número de ítems evaluados</t>
  </si>
  <si>
    <t>GESTIÓN EN CALIDAD, SEGURIDAD, SALUD Y AMBIENTE</t>
  </si>
  <si>
    <t>Mayor o igual a 90%</t>
  </si>
  <si>
    <t xml:space="preserve">Puede ser tenido en cuenta para contratos futuros en EBSA: </t>
  </si>
  <si>
    <t>Entre 70% a 89%</t>
  </si>
  <si>
    <t>Menor a 70%</t>
  </si>
  <si>
    <t xml:space="preserve">No debe ser tenido en cuenta para contratos futuros: </t>
  </si>
  <si>
    <t>OBSERVACIONES GENERALES</t>
  </si>
  <si>
    <t xml:space="preserve">Cualquier aclaración o comentario sobre su evaluación podrá comunicarse con: </t>
  </si>
  <si>
    <t xml:space="preserve">Firma Interventor
Nombre:
C.C.:
</t>
  </si>
  <si>
    <t>Nombre:</t>
  </si>
  <si>
    <t>C.C.:</t>
  </si>
  <si>
    <t>Objeto del contrato</t>
  </si>
  <si>
    <t>Se cumplen con el objeto contractual dentro del plazo INICIAL previsto garantizando vigencia de las garantías y demás condiciones contractuales.
0 no se cumplió.
3 Se cumplió con una de las dos condiciones.
5 Se cumplió con las dos condiciones</t>
  </si>
  <si>
    <t>Se cumplen los tiempos establecidos para la liquidación del contrato (60 días).
0 no se cumplió.
3 Se cumplió con el tiempo de liquidación
5 Se mejoró el tiempo de liquidación (eficacia).</t>
  </si>
  <si>
    <t>El proveedor de servicios garantizó los recursos para la implementación del Sistema de seguridad y salud en el trabajo. 
0 no garantizó
5 garantizó (Informe de gestión mensual)</t>
  </si>
  <si>
    <t>El proveedor mitigó las contingencias ambientales que se presentaron durante la ejecución de las actividades (PR-GS-16)
0 No lo realizó
5 Lo realizó
NA No Aplica</t>
  </si>
  <si>
    <t>El proveedor reportó e investigó los incidentes de alto riesgo con la metodología estipulada por EBSA- PR-GS-01 y presentó los informes estadísticos de incidentes y accidentes.
0 no lo realizó.
5 lo realizó.
NA No Aplica</t>
  </si>
  <si>
    <t>Los trabajadores vinculados al proyecto o en la ejecución del mismo recibieron capacitación y entrenamiento específico en seguridad y salud. (Validar actas de capacitación con evidencias fotográficas).
0 no cumple.
5 sí cumple con capacitaciones mensuales durante el tiempo de ejecución del contrato.</t>
  </si>
  <si>
    <t>El proveedor realizó socialización y sensibilización de usuarios afectados por el proyecto, entrega de evidencias (p. e. autorización ingreso a predios, actas de reunión)
0 No lo realizó
5 Lo realizó</t>
  </si>
  <si>
    <t>El proveedor hizo entrega de la madera de la tala o poda al dueño del predio y los residuos orgánicos se incorporaron al suelo como materia orgánica (FT-GS-12)
0 No lo realizó
5 Lo realizó
NA No Aplica</t>
  </si>
  <si>
    <t>ESTADO</t>
  </si>
  <si>
    <t>N° Trabajadores</t>
  </si>
  <si>
    <t>Reunión de inicio de contrato para conocer:
- Alcance del contrato
- Cronogramas de trabajo
- Relación de personal a intervenir
- Planillas de afiliación a seguridad social de los colaboradores
- Verificación de capacitación a colaboradores en temas: procedimentos, de Seguridad y salud en el trabajo y en medio ambiente dentro del mes anterior.
0 no se hizo
3 se revisó parcialmente
5 se realizó y se revisaron todos los temas antes mencionados</t>
  </si>
  <si>
    <t>En el desarrollo del contrato se presentaron reclamaciones no atendidas y/o alertas de terceros y/o trabajadores que puedan generar alto impacto negativo en la reputación de la EBSA. 
0 si se presenta más de 1 reclamación de alto impacto megativo no atenida.
3 si se presenta 1 reclamación de alto impacto negativo no atendida.
5 si se presentaron cero reclamaciones de alto impacto negativo  no atendidas.</t>
  </si>
  <si>
    <t>El proveedor atendió de forma veeraz y oportuna los requerimientos de la interventoría.
0 no se realizó.
3 Se realizó parcialmente
5 se realizó.</t>
  </si>
  <si>
    <t>El proveedor realizó informe solicitado por la interventoría del avance y registro de hechos relevantes en el desarrollo del contrato, incluidos los de seguridad y salud en el trabajo, así como los infomes de medio ambiente. 
0 no se realizó.
3 Se realiza parcialmente
5 se realizó.</t>
  </si>
  <si>
    <t>Calidad y Activos</t>
  </si>
  <si>
    <t>Contrato No:</t>
  </si>
  <si>
    <t>El proveedor implementó los planes de acción derivados de la identificación de los riesgos altos y medios para el contrato derivados de las observaciones de trabajo seguro. (PR-GS-28; PR-GS-19)
0 no lo realizó
5 lo realizó
NA - No Aplica (Solo para servicios administrativos: consultorías, auditorías, asesorías)</t>
  </si>
  <si>
    <t>El proveedor realizó reuniones de seguridad  incluida inducción y  planificación diaria de seguridad en la periodicidad exigida por EBSA. (Validar mediante entrega de informes periódicos).
0 no lo realizó
5 lo realizó
NA - No Aplica (Solo para servicios administrativos: consultorías, auditorías, asesorías)</t>
  </si>
  <si>
    <t>Durante la ejecución del contrato se presentaron incidentes de alto riesgo.
0 si presentó aincidentes
5 no presentó incidentes
NA - No Aplica (Solo para servicios administrativos: consultorías, auditorías, asesorías)</t>
  </si>
  <si>
    <t>Firma del contrato y entrega de pólizas (iniciales y de ampliaciones) dentro de los primeros cinco días luego de notificado el contrato o sus ampliaciones (un punto menos por cada día de demora; calificación de 0 a 5).</t>
  </si>
  <si>
    <t>Serán tenidos en cuenta para nuevos procesos de contratación bajo el criterio de líder del proceso que requiere sus servicios, teniendo en cuenta el informe de reevaluación presentado por la Coordinación de Interventoría.</t>
  </si>
  <si>
    <t>Liquidación del contrato. Evalué según como sea la liquidación:
- Normal cuando no hubo incumplimiento.
- Liquidación de oficio cuando no se presenta el contratista. 
- Liquidación con multa cuando incumple cualquier obligación contractual y da lugar a la apliación de apremios.
0 Liquidación por oficio o con multas
3 Liquidación con multas
5 Liquidación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</si>
</sst>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2]\ * #,##0.00_ ;_ [$€-2]\ * \-#,##0.00_ ;_ [$€-2]\ * &quot;-&quot;??_ "/>
    <numFmt numFmtId="165" formatCode="0.0"/>
  </numFmts>
  <fonts count="23" x14ac:knownFonts="1">
    <font>
      <sz val="10"/>
      <name val="Arial"/>
    </font>
    <font>
      <sz val="10"/>
      <name val="Arial"/>
      <family val="2"/>
    </font>
    <font>
      <b/>
      <sz val="10"/>
      <color indexed="8"/>
      <name val="Arial"/>
      <family val="2"/>
    </font>
    <font>
      <b/>
      <sz val="10"/>
      <name val="Arial"/>
      <family val="2"/>
    </font>
    <font>
      <sz val="8"/>
      <name val="Arial"/>
      <family val="2"/>
    </font>
    <font>
      <sz val="10"/>
      <color indexed="8"/>
      <name val="Arial"/>
      <family val="2"/>
    </font>
    <font>
      <sz val="9"/>
      <name val="Arial"/>
      <family val="2"/>
    </font>
    <font>
      <b/>
      <sz val="9"/>
      <color indexed="8"/>
      <name val="Arial"/>
      <family val="2"/>
    </font>
    <font>
      <sz val="9"/>
      <color indexed="8"/>
      <name val="Arial"/>
      <family val="2"/>
    </font>
    <font>
      <sz val="8.5"/>
      <color indexed="8"/>
      <name val="Arial"/>
      <family val="2"/>
    </font>
    <font>
      <b/>
      <sz val="8.5"/>
      <color indexed="8"/>
      <name val="Arial"/>
      <family val="2"/>
    </font>
    <font>
      <sz val="8.5"/>
      <name val="Arial"/>
      <family val="2"/>
    </font>
    <font>
      <sz val="8"/>
      <color indexed="8"/>
      <name val="Arial"/>
      <family val="2"/>
    </font>
    <font>
      <sz val="10"/>
      <name val="Arial"/>
      <family val="2"/>
    </font>
    <font>
      <b/>
      <sz val="8"/>
      <color indexed="8"/>
      <name val="Arial"/>
      <family val="2"/>
    </font>
    <font>
      <sz val="10"/>
      <color rgb="FF000000"/>
      <name val="Arial"/>
      <family val="2"/>
    </font>
    <font>
      <sz val="11"/>
      <color rgb="FF000000"/>
      <name val="Calibri"/>
      <family val="2"/>
    </font>
    <font>
      <b/>
      <sz val="12"/>
      <name val="Arial"/>
      <family val="2"/>
    </font>
    <font>
      <b/>
      <sz val="16"/>
      <color indexed="8"/>
      <name val="Arial"/>
      <family val="2"/>
    </font>
    <font>
      <b/>
      <sz val="16"/>
      <name val="Arial"/>
      <family val="2"/>
    </font>
    <font>
      <b/>
      <sz val="8"/>
      <name val="Arial"/>
      <family val="2"/>
    </font>
    <font>
      <sz val="9"/>
      <color rgb="FFFF0000"/>
      <name val="Arial"/>
      <family val="2"/>
    </font>
    <font>
      <b/>
      <sz val="9"/>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3" fillId="0" borderId="0" applyFont="0" applyFill="0" applyBorder="0" applyAlignment="0" applyProtection="0"/>
  </cellStyleXfs>
  <cellXfs count="77">
    <xf numFmtId="0" fontId="0" fillId="0" borderId="0" xfId="0"/>
    <xf numFmtId="0" fontId="16" fillId="0" borderId="0" xfId="0" applyFont="1"/>
    <xf numFmtId="9" fontId="16" fillId="0" borderId="0" xfId="0" applyNumberFormat="1" applyFont="1"/>
    <xf numFmtId="0" fontId="1" fillId="0" borderId="0" xfId="0" applyFont="1"/>
    <xf numFmtId="0" fontId="1" fillId="0" borderId="0" xfId="0" applyFont="1" applyAlignment="1">
      <alignment vertical="center"/>
    </xf>
    <xf numFmtId="0" fontId="5" fillId="0" borderId="0" xfId="0" applyFont="1"/>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9" fontId="5" fillId="0" borderId="1" xfId="2" applyFont="1" applyBorder="1" applyAlignment="1" applyProtection="1">
      <alignment horizontal="center" vertical="center" wrapText="1"/>
    </xf>
    <xf numFmtId="9" fontId="5" fillId="0" borderId="1" xfId="2" applyFont="1" applyFill="1" applyBorder="1" applyAlignment="1" applyProtection="1">
      <alignment horizontal="center" vertical="center" wrapText="1"/>
    </xf>
    <xf numFmtId="9" fontId="15" fillId="0" borderId="1" xfId="2" applyFont="1" applyFill="1" applyBorder="1" applyAlignment="1" applyProtection="1">
      <alignment horizontal="center" vertical="center" wrapText="1"/>
    </xf>
    <xf numFmtId="0" fontId="15" fillId="0" borderId="1" xfId="0" applyFont="1" applyBorder="1" applyAlignment="1">
      <alignment horizontal="center" vertical="center" wrapText="1"/>
    </xf>
    <xf numFmtId="9" fontId="1" fillId="0" borderId="0" xfId="0" applyNumberFormat="1" applyFont="1" applyAlignment="1">
      <alignment wrapText="1"/>
    </xf>
    <xf numFmtId="0" fontId="12" fillId="0" borderId="0" xfId="0" applyFont="1" applyAlignment="1">
      <alignment horizontal="justify" vertical="center" wrapText="1"/>
    </xf>
    <xf numFmtId="1" fontId="1" fillId="0" borderId="0" xfId="2" applyNumberFormat="1" applyFont="1" applyProtection="1"/>
    <xf numFmtId="0" fontId="1" fillId="0" borderId="1" xfId="0" applyFont="1" applyBorder="1"/>
    <xf numFmtId="0" fontId="1" fillId="0" borderId="1" xfId="0" applyFont="1" applyBorder="1" applyAlignment="1">
      <alignment vertical="center"/>
    </xf>
    <xf numFmtId="0" fontId="6" fillId="0" borderId="0" xfId="0" applyFont="1" applyAlignment="1">
      <alignment vertical="center" wrapText="1"/>
    </xf>
    <xf numFmtId="0" fontId="12" fillId="0" borderId="1" xfId="0" applyFont="1" applyBorder="1" applyAlignment="1">
      <alignment horizontal="center" vertical="center" wrapText="1"/>
    </xf>
    <xf numFmtId="0" fontId="2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9" fillId="2" borderId="1" xfId="2" applyFont="1" applyFill="1" applyBorder="1" applyAlignment="1" applyProtection="1">
      <alignment horizontal="center" vertical="center" wrapText="1"/>
    </xf>
    <xf numFmtId="9" fontId="1" fillId="0" borderId="0" xfId="0" applyNumberFormat="1" applyFont="1"/>
    <xf numFmtId="9" fontId="1" fillId="0" borderId="0" xfId="2" applyFont="1" applyAlignment="1">
      <alignment vertical="center"/>
    </xf>
    <xf numFmtId="165" fontId="1" fillId="0" borderId="0" xfId="0" applyNumberFormat="1" applyFont="1" applyAlignment="1">
      <alignment vertical="center"/>
    </xf>
    <xf numFmtId="0" fontId="7" fillId="0" borderId="1" xfId="0" applyFont="1" applyBorder="1" applyAlignment="1" applyProtection="1">
      <alignment horizontal="left" vertical="center"/>
      <protection locked="0"/>
    </xf>
    <xf numFmtId="0" fontId="8" fillId="0" borderId="1" xfId="0" applyFont="1" applyBorder="1" applyProtection="1">
      <protection locked="0"/>
    </xf>
    <xf numFmtId="0" fontId="8"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5"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4" fontId="7" fillId="0" borderId="1" xfId="0" applyNumberFormat="1" applyFont="1" applyBorder="1" applyAlignment="1" applyProtection="1">
      <alignment vertical="center"/>
      <protection locked="0"/>
    </xf>
    <xf numFmtId="0" fontId="7" fillId="0" borderId="1" xfId="0" applyFont="1" applyBorder="1" applyAlignment="1">
      <alignment horizontal="left" vertical="center"/>
    </xf>
    <xf numFmtId="9" fontId="1" fillId="0" borderId="1" xfId="0" applyNumberFormat="1" applyFont="1" applyBorder="1" applyAlignment="1">
      <alignment horizontal="center"/>
    </xf>
    <xf numFmtId="2" fontId="3" fillId="0" borderId="1" xfId="0" applyNumberFormat="1" applyFont="1" applyBorder="1" applyAlignment="1">
      <alignment horizontal="center"/>
    </xf>
    <xf numFmtId="0" fontId="8" fillId="0" borderId="1" xfId="0" applyFont="1" applyBorder="1" applyAlignment="1" applyProtection="1">
      <alignment horizontal="left" vertical="top" wrapText="1"/>
      <protection locked="0"/>
    </xf>
    <xf numFmtId="0" fontId="6" fillId="0" borderId="1" xfId="0" applyFont="1" applyBorder="1" applyAlignment="1">
      <alignment horizontal="left" vertical="top"/>
    </xf>
    <xf numFmtId="0" fontId="21" fillId="0" borderId="1" xfId="0" applyFont="1" applyBorder="1" applyAlignment="1" applyProtection="1">
      <alignment horizontal="left" vertical="top" wrapText="1"/>
      <protection locked="0"/>
    </xf>
    <xf numFmtId="0" fontId="12" fillId="0" borderId="1" xfId="0" applyFont="1" applyBorder="1" applyAlignment="1">
      <alignment vertical="center" wrapText="1"/>
    </xf>
    <xf numFmtId="0" fontId="12" fillId="2" borderId="1" xfId="0" applyFont="1" applyFill="1" applyBorder="1" applyAlignment="1">
      <alignment vertical="center" wrapText="1"/>
    </xf>
    <xf numFmtId="0" fontId="22" fillId="0" borderId="1" xfId="0" applyFont="1" applyBorder="1" applyAlignment="1">
      <alignment vertical="center"/>
    </xf>
    <xf numFmtId="0" fontId="6"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3" fillId="0" borderId="1" xfId="0" applyFont="1" applyBorder="1" applyAlignment="1">
      <alignment horizontal="right"/>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6" fillId="0" borderId="2"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1" fillId="0" borderId="0" xfId="0" applyFont="1" applyAlignment="1">
      <alignment horizontal="justify" vertical="center" wrapText="1"/>
    </xf>
    <xf numFmtId="0" fontId="6" fillId="0" borderId="1" xfId="0" applyFont="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14" fillId="0" borderId="1" xfId="0" applyFont="1" applyBorder="1" applyAlignment="1">
      <alignment horizontal="center" vertical="center" wrapText="1"/>
    </xf>
    <xf numFmtId="0" fontId="18" fillId="0" borderId="1" xfId="0" applyFont="1" applyBorder="1" applyAlignment="1">
      <alignment horizontal="center" vertical="center" textRotation="90" wrapText="1"/>
    </xf>
    <xf numFmtId="0" fontId="3" fillId="2" borderId="0" xfId="0" applyFont="1" applyFill="1" applyAlignment="1" applyProtection="1">
      <alignment horizontal="justify"/>
      <protection locked="0"/>
    </xf>
    <xf numFmtId="0" fontId="1" fillId="2" borderId="6" xfId="0" applyFont="1" applyFill="1" applyBorder="1" applyAlignment="1">
      <alignment horizontal="center"/>
    </xf>
    <xf numFmtId="0" fontId="3" fillId="2" borderId="3" xfId="0" applyFont="1" applyFill="1" applyBorder="1" applyAlignment="1" applyProtection="1">
      <alignment horizontal="justify" wrapText="1"/>
      <protection locked="0"/>
    </xf>
    <xf numFmtId="0" fontId="3" fillId="2" borderId="3" xfId="0" applyFont="1" applyFill="1" applyBorder="1" applyAlignment="1" applyProtection="1">
      <alignment horizontal="justify"/>
      <protection locked="0"/>
    </xf>
    <xf numFmtId="0" fontId="17" fillId="0" borderId="1" xfId="0" applyFont="1" applyBorder="1" applyAlignment="1">
      <alignment horizontal="center" vertical="center" textRotation="90" wrapText="1"/>
    </xf>
    <xf numFmtId="0" fontId="8" fillId="2"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19" fillId="0" borderId="1" xfId="0" applyFont="1" applyBorder="1" applyAlignment="1">
      <alignment horizontal="center" vertical="center" textRotation="90" wrapText="1"/>
    </xf>
  </cellXfs>
  <cellStyles count="3">
    <cellStyle name="Euro" xfId="1" xr:uid="{00000000-0005-0000-0000-000000000000}"/>
    <cellStyle name="Normal" xfId="0" builtinId="0"/>
    <cellStyle name="Porcentaje" xfId="2" builtinId="5"/>
  </cellStyles>
  <dxfs count="9">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1" defaultTableStyle="TableStyleMedium9" defaultPivotStyle="PivotStyleLight16">
    <tableStyle name="Invisible" pivot="0" table="0" count="0" xr9:uid="{70F6EA55-3E7B-475D-9232-D964D8F43E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66"/>
  <sheetViews>
    <sheetView showGridLines="0" tabSelected="1" view="pageBreakPreview" topLeftCell="A37" zoomScale="80" zoomScaleNormal="100" zoomScaleSheetLayoutView="80" workbookViewId="0">
      <selection activeCell="F40" sqref="F40"/>
    </sheetView>
  </sheetViews>
  <sheetFormatPr baseColWidth="10" defaultColWidth="11.42578125" defaultRowHeight="12.75" x14ac:dyDescent="0.2"/>
  <cols>
    <col min="1" max="1" width="4.7109375" style="3" customWidth="1"/>
    <col min="2" max="2" width="5.7109375" style="3" customWidth="1"/>
    <col min="3" max="4" width="6.85546875" style="3" customWidth="1"/>
    <col min="5" max="5" width="36.5703125" style="3" customWidth="1"/>
    <col min="6" max="6" width="12" style="3" customWidth="1"/>
    <col min="7" max="7" width="5" style="3" customWidth="1"/>
    <col min="8" max="8" width="14" style="3" customWidth="1"/>
    <col min="9" max="9" width="39.5703125" style="3" customWidth="1"/>
    <col min="10" max="10" width="11.42578125" style="3" customWidth="1"/>
    <col min="11" max="11" width="29.140625" style="3" hidden="1" customWidth="1"/>
    <col min="12" max="12" width="11.42578125" style="3" hidden="1" customWidth="1"/>
    <col min="13" max="13" width="12.42578125" style="3" hidden="1" customWidth="1"/>
    <col min="14" max="16" width="11.42578125" style="3" customWidth="1"/>
    <col min="17" max="16384" width="11.42578125" style="3"/>
  </cols>
  <sheetData>
    <row r="1" spans="1:14" ht="15" customHeight="1" x14ac:dyDescent="0.2"/>
    <row r="2" spans="1:14" ht="15" customHeight="1" x14ac:dyDescent="0.2"/>
    <row r="3" spans="1:14" s="5" customFormat="1" ht="15.75" customHeight="1" x14ac:dyDescent="0.2">
      <c r="A3" s="50" t="s">
        <v>0</v>
      </c>
      <c r="B3" s="50"/>
      <c r="C3" s="50"/>
      <c r="D3" s="50"/>
      <c r="E3" s="50"/>
      <c r="F3" s="50"/>
      <c r="G3" s="50"/>
      <c r="H3" s="50"/>
      <c r="I3" s="50"/>
      <c r="J3" s="50"/>
    </row>
    <row r="4" spans="1:14" s="5" customFormat="1" ht="15.75" customHeight="1" x14ac:dyDescent="0.2">
      <c r="A4" s="54" t="s">
        <v>1</v>
      </c>
      <c r="B4" s="54"/>
      <c r="C4" s="54"/>
      <c r="D4" s="54"/>
      <c r="E4" s="52"/>
      <c r="F4" s="52"/>
      <c r="G4" s="55" t="s">
        <v>62</v>
      </c>
      <c r="H4" s="55"/>
      <c r="I4" s="51"/>
      <c r="J4" s="51"/>
    </row>
    <row r="5" spans="1:14" s="5" customFormat="1" ht="15.75" customHeight="1" x14ac:dyDescent="0.2">
      <c r="A5" s="37" t="s">
        <v>2</v>
      </c>
      <c r="B5" s="28"/>
      <c r="C5" s="7" t="s">
        <v>3</v>
      </c>
      <c r="D5" s="29"/>
      <c r="E5" s="30"/>
      <c r="F5" s="7" t="s">
        <v>5</v>
      </c>
      <c r="G5" s="51"/>
      <c r="H5" s="51"/>
      <c r="I5" s="7" t="s">
        <v>7</v>
      </c>
      <c r="J5" s="32"/>
    </row>
    <row r="6" spans="1:14" ht="23.25" customHeight="1" x14ac:dyDescent="0.2">
      <c r="A6" s="54" t="s">
        <v>4</v>
      </c>
      <c r="B6" s="54"/>
      <c r="C6" s="54"/>
      <c r="D6" s="54"/>
      <c r="E6" s="31"/>
      <c r="F6" s="35" t="s">
        <v>56</v>
      </c>
      <c r="G6" s="51"/>
      <c r="H6" s="51"/>
      <c r="I6" s="7" t="s">
        <v>6</v>
      </c>
      <c r="J6" s="32"/>
    </row>
    <row r="7" spans="1:14" ht="35.25" customHeight="1" x14ac:dyDescent="0.2">
      <c r="A7" s="54" t="s">
        <v>46</v>
      </c>
      <c r="B7" s="54"/>
      <c r="C7" s="54"/>
      <c r="D7" s="54"/>
      <c r="E7" s="60"/>
      <c r="F7" s="60"/>
      <c r="G7" s="60"/>
      <c r="H7" s="60"/>
      <c r="I7" s="60"/>
      <c r="J7" s="60"/>
    </row>
    <row r="8" spans="1:14" ht="15.75" customHeight="1" x14ac:dyDescent="0.2">
      <c r="A8" s="53" t="s">
        <v>8</v>
      </c>
      <c r="B8" s="53"/>
      <c r="C8" s="53"/>
      <c r="D8" s="53"/>
      <c r="E8" s="53"/>
      <c r="F8" s="53"/>
      <c r="G8" s="53"/>
      <c r="H8" s="53"/>
      <c r="I8" s="53"/>
      <c r="J8" s="53"/>
    </row>
    <row r="9" spans="1:14" ht="15.75" customHeight="1" x14ac:dyDescent="0.2">
      <c r="A9" s="54" t="s">
        <v>10</v>
      </c>
      <c r="B9" s="54"/>
      <c r="C9" s="54"/>
      <c r="D9" s="54"/>
      <c r="E9" s="62"/>
      <c r="F9" s="62"/>
      <c r="G9" s="62"/>
      <c r="H9" s="62"/>
      <c r="I9" s="6" t="s">
        <v>9</v>
      </c>
      <c r="J9" s="36"/>
      <c r="K9" s="19"/>
      <c r="L9" s="19"/>
      <c r="M9" s="19"/>
      <c r="N9" s="19"/>
    </row>
    <row r="10" spans="1:14" ht="15.75" customHeight="1" x14ac:dyDescent="0.2">
      <c r="A10" s="53" t="s">
        <v>11</v>
      </c>
      <c r="B10" s="53"/>
      <c r="C10" s="53"/>
      <c r="D10" s="53"/>
      <c r="E10" s="53"/>
      <c r="F10" s="53"/>
      <c r="G10" s="53"/>
      <c r="H10" s="53"/>
      <c r="I10" s="53"/>
      <c r="J10" s="53"/>
      <c r="K10" s="19"/>
      <c r="L10" s="19"/>
      <c r="M10" s="19"/>
      <c r="N10" s="19"/>
    </row>
    <row r="11" spans="1:14" ht="21.75" customHeight="1" x14ac:dyDescent="0.2">
      <c r="A11" s="61" t="s">
        <v>12</v>
      </c>
      <c r="B11" s="61"/>
      <c r="C11" s="61"/>
      <c r="D11" s="61"/>
      <c r="E11" s="61"/>
      <c r="F11" s="61"/>
      <c r="G11" s="61"/>
      <c r="H11" s="61"/>
      <c r="I11" s="61"/>
      <c r="J11" s="61"/>
      <c r="K11" s="19"/>
      <c r="L11" s="19"/>
      <c r="M11" s="19"/>
      <c r="N11" s="19"/>
    </row>
    <row r="12" spans="1:14" ht="12.75" customHeight="1" x14ac:dyDescent="0.2">
      <c r="A12" s="50" t="s">
        <v>13</v>
      </c>
      <c r="B12" s="50"/>
      <c r="C12" s="50"/>
      <c r="D12" s="50"/>
      <c r="E12" s="50"/>
      <c r="F12" s="50"/>
      <c r="G12" s="50"/>
      <c r="H12" s="50"/>
      <c r="I12" s="50"/>
      <c r="J12" s="50"/>
    </row>
    <row r="13" spans="1:14" ht="25.5" customHeight="1" x14ac:dyDescent="0.2">
      <c r="A13" s="63" t="s">
        <v>14</v>
      </c>
      <c r="B13" s="63"/>
      <c r="C13" s="63"/>
      <c r="D13" s="63"/>
      <c r="E13" s="63"/>
      <c r="F13" s="9" t="s">
        <v>15</v>
      </c>
      <c r="G13" s="20" t="s">
        <v>16</v>
      </c>
      <c r="H13" s="9" t="s">
        <v>17</v>
      </c>
      <c r="I13" s="21" t="s">
        <v>18</v>
      </c>
      <c r="J13" s="21" t="s">
        <v>55</v>
      </c>
    </row>
    <row r="14" spans="1:14" ht="69" customHeight="1" x14ac:dyDescent="0.2">
      <c r="A14" s="64" t="s">
        <v>61</v>
      </c>
      <c r="B14" s="64"/>
      <c r="C14" s="49" t="s">
        <v>66</v>
      </c>
      <c r="D14" s="49"/>
      <c r="E14" s="49"/>
      <c r="F14" s="33"/>
      <c r="G14" s="10">
        <v>0.03</v>
      </c>
      <c r="H14" s="8">
        <f t="shared" ref="H14:H21" si="0">+F14*G14</f>
        <v>0</v>
      </c>
      <c r="I14" s="40"/>
      <c r="J14" s="17" t="str">
        <f t="shared" ref="J14:J36" si="1">IF(F14="","Califique",IF(F14=5,"Bien",IF(AND(OR(F14="NA",F14&lt;5),I14=""),"Justifique","Bien")))</f>
        <v>Califique</v>
      </c>
    </row>
    <row r="15" spans="1:14" ht="147.75" customHeight="1" x14ac:dyDescent="0.2">
      <c r="A15" s="64"/>
      <c r="B15" s="64"/>
      <c r="C15" s="47" t="s">
        <v>57</v>
      </c>
      <c r="D15" s="47"/>
      <c r="E15" s="47"/>
      <c r="F15" s="33"/>
      <c r="G15" s="10">
        <v>0.03</v>
      </c>
      <c r="H15" s="8">
        <f t="shared" si="0"/>
        <v>0</v>
      </c>
      <c r="I15" s="40"/>
      <c r="J15" s="18" t="str">
        <f t="shared" si="1"/>
        <v>Califique</v>
      </c>
    </row>
    <row r="16" spans="1:14" ht="120.75" customHeight="1" x14ac:dyDescent="0.2">
      <c r="A16" s="64"/>
      <c r="B16" s="64"/>
      <c r="C16" s="47" t="s">
        <v>58</v>
      </c>
      <c r="D16" s="47"/>
      <c r="E16" s="47"/>
      <c r="F16" s="33"/>
      <c r="G16" s="10">
        <v>0.03</v>
      </c>
      <c r="H16" s="8">
        <f t="shared" si="0"/>
        <v>0</v>
      </c>
      <c r="I16" s="40"/>
      <c r="J16" s="17" t="str">
        <f t="shared" si="1"/>
        <v>Califique</v>
      </c>
    </row>
    <row r="17" spans="1:20" ht="71.25" customHeight="1" x14ac:dyDescent="0.2">
      <c r="A17" s="64"/>
      <c r="B17" s="64"/>
      <c r="C17" s="47" t="s">
        <v>59</v>
      </c>
      <c r="D17" s="47"/>
      <c r="E17" s="47"/>
      <c r="F17" s="33"/>
      <c r="G17" s="11">
        <v>0.03</v>
      </c>
      <c r="H17" s="8">
        <f t="shared" si="0"/>
        <v>0</v>
      </c>
      <c r="I17" s="46"/>
      <c r="J17" s="17" t="str">
        <f t="shared" si="1"/>
        <v>Califique</v>
      </c>
      <c r="Q17" s="56"/>
      <c r="R17" s="57"/>
      <c r="S17" s="57"/>
      <c r="T17" s="58"/>
    </row>
    <row r="18" spans="1:20" ht="84" customHeight="1" x14ac:dyDescent="0.2">
      <c r="A18" s="64"/>
      <c r="B18" s="64"/>
      <c r="C18" s="47" t="s">
        <v>60</v>
      </c>
      <c r="D18" s="47"/>
      <c r="E18" s="47"/>
      <c r="F18" s="33"/>
      <c r="G18" s="11">
        <v>0.06</v>
      </c>
      <c r="H18" s="8">
        <f t="shared" si="0"/>
        <v>0</v>
      </c>
      <c r="I18" s="46"/>
      <c r="J18" s="17" t="str">
        <f t="shared" si="1"/>
        <v>Califique</v>
      </c>
    </row>
    <row r="19" spans="1:20" ht="87.75" customHeight="1" x14ac:dyDescent="0.2">
      <c r="A19" s="64"/>
      <c r="B19" s="64"/>
      <c r="C19" s="47" t="s">
        <v>47</v>
      </c>
      <c r="D19" s="47"/>
      <c r="E19" s="47"/>
      <c r="F19" s="33"/>
      <c r="G19" s="11">
        <v>7.0000000000000007E-2</v>
      </c>
      <c r="H19" s="8">
        <f t="shared" si="0"/>
        <v>0</v>
      </c>
      <c r="I19" s="46"/>
      <c r="J19" s="17" t="str">
        <f t="shared" si="1"/>
        <v>Califique</v>
      </c>
      <c r="K19" s="59"/>
      <c r="L19" s="59"/>
      <c r="M19" s="59"/>
      <c r="N19" s="59"/>
      <c r="Q19" s="4"/>
    </row>
    <row r="20" spans="1:20" ht="114.75" customHeight="1" x14ac:dyDescent="0.2">
      <c r="A20" s="64"/>
      <c r="B20" s="64"/>
      <c r="C20" s="47" t="s">
        <v>68</v>
      </c>
      <c r="D20" s="47"/>
      <c r="E20" s="47"/>
      <c r="F20" s="33"/>
      <c r="G20" s="12">
        <v>0.05</v>
      </c>
      <c r="H20" s="13">
        <f t="shared" ref="H20" si="2">+F20*G20</f>
        <v>0</v>
      </c>
      <c r="I20" s="46"/>
      <c r="J20" s="17" t="str">
        <f t="shared" si="1"/>
        <v>Califique</v>
      </c>
    </row>
    <row r="21" spans="1:20" ht="72.75" customHeight="1" x14ac:dyDescent="0.2">
      <c r="A21" s="64"/>
      <c r="B21" s="64"/>
      <c r="C21" s="47" t="s">
        <v>48</v>
      </c>
      <c r="D21" s="47"/>
      <c r="E21" s="47"/>
      <c r="F21" s="34"/>
      <c r="G21" s="11">
        <v>0.05</v>
      </c>
      <c r="H21" s="8">
        <f t="shared" si="0"/>
        <v>0</v>
      </c>
      <c r="I21" s="46"/>
      <c r="J21" s="17" t="str">
        <f t="shared" si="1"/>
        <v>Califique</v>
      </c>
    </row>
    <row r="22" spans="1:20" x14ac:dyDescent="0.2">
      <c r="A22" s="48" t="s">
        <v>19</v>
      </c>
      <c r="B22" s="48"/>
      <c r="C22" s="48"/>
      <c r="D22" s="48"/>
      <c r="E22" s="48"/>
      <c r="F22" s="48"/>
      <c r="G22" s="38">
        <f>SUM(G14:G21)</f>
        <v>0.35</v>
      </c>
      <c r="H22" s="39" t="str">
        <f>IF(AND(J14="Bien",J15="Bien",J16="Bien",J17="Bien",J18="Bien",J19="Bien",J20="Bien",J21="Bien"),(SUMIF(J14:J21,"Bien",H14:H21)),"Error")</f>
        <v>Error</v>
      </c>
      <c r="I22" s="41"/>
      <c r="J22" s="17"/>
    </row>
    <row r="23" spans="1:20" ht="99" customHeight="1" x14ac:dyDescent="0.2">
      <c r="A23" s="76" t="s">
        <v>20</v>
      </c>
      <c r="B23" s="76"/>
      <c r="C23" s="49" t="s">
        <v>63</v>
      </c>
      <c r="D23" s="49"/>
      <c r="E23" s="49"/>
      <c r="F23" s="33"/>
      <c r="G23" s="11">
        <v>0.05</v>
      </c>
      <c r="H23" s="8">
        <f>IFERROR(F23*G23,K23)</f>
        <v>0</v>
      </c>
      <c r="I23" s="40"/>
      <c r="J23" s="17" t="str">
        <f t="shared" si="1"/>
        <v>Califique</v>
      </c>
      <c r="K23" s="3">
        <f>+G23*5</f>
        <v>0.25</v>
      </c>
      <c r="Q23" s="4"/>
    </row>
    <row r="24" spans="1:20" ht="81.75" customHeight="1" x14ac:dyDescent="0.2">
      <c r="A24" s="76"/>
      <c r="B24" s="76"/>
      <c r="C24" s="49" t="s">
        <v>64</v>
      </c>
      <c r="D24" s="49"/>
      <c r="E24" s="49"/>
      <c r="F24" s="33"/>
      <c r="G24" s="11">
        <v>0.05</v>
      </c>
      <c r="H24" s="8">
        <f>IFERROR(F24*G24,K24)</f>
        <v>0</v>
      </c>
      <c r="I24" s="40"/>
      <c r="J24" s="17" t="str">
        <f t="shared" si="1"/>
        <v>Califique</v>
      </c>
      <c r="K24" s="25">
        <f>5*G24</f>
        <v>0.25</v>
      </c>
    </row>
    <row r="25" spans="1:20" ht="74.25" customHeight="1" x14ac:dyDescent="0.2">
      <c r="A25" s="76"/>
      <c r="B25" s="76"/>
      <c r="C25" s="49" t="s">
        <v>65</v>
      </c>
      <c r="D25" s="49"/>
      <c r="E25" s="49"/>
      <c r="F25" s="33"/>
      <c r="G25" s="11">
        <v>0.05</v>
      </c>
      <c r="H25" s="8">
        <f>IFERROR(F25*G25,K25)</f>
        <v>0</v>
      </c>
      <c r="I25" s="40"/>
      <c r="J25" s="17" t="str">
        <f t="shared" si="1"/>
        <v>Califique</v>
      </c>
      <c r="K25" s="3">
        <f>+G25*5</f>
        <v>0.25</v>
      </c>
      <c r="Q25" s="4"/>
    </row>
    <row r="26" spans="1:20" ht="84.75" customHeight="1" x14ac:dyDescent="0.2">
      <c r="A26" s="76"/>
      <c r="B26" s="76"/>
      <c r="C26" s="49" t="s">
        <v>51</v>
      </c>
      <c r="D26" s="49"/>
      <c r="E26" s="49"/>
      <c r="F26" s="33"/>
      <c r="G26" s="11">
        <v>0.03</v>
      </c>
      <c r="H26" s="8">
        <f>IFERROR(F26*G26,K26)</f>
        <v>0</v>
      </c>
      <c r="I26" s="40"/>
      <c r="J26" s="17" t="str">
        <f t="shared" si="1"/>
        <v>Califique</v>
      </c>
      <c r="K26" s="3">
        <f>5*G26</f>
        <v>0.15</v>
      </c>
    </row>
    <row r="27" spans="1:20" ht="75.75" customHeight="1" x14ac:dyDescent="0.2">
      <c r="A27" s="76"/>
      <c r="B27" s="76"/>
      <c r="C27" s="47" t="s">
        <v>21</v>
      </c>
      <c r="D27" s="47"/>
      <c r="E27" s="47"/>
      <c r="F27" s="33"/>
      <c r="G27" s="11">
        <v>0.03</v>
      </c>
      <c r="H27" s="8">
        <f t="shared" ref="H27:H32" si="3">+F27*G27</f>
        <v>0</v>
      </c>
      <c r="I27" s="40"/>
      <c r="J27" s="17" t="str">
        <f t="shared" si="1"/>
        <v>Califique</v>
      </c>
    </row>
    <row r="28" spans="1:20" ht="63.75" customHeight="1" x14ac:dyDescent="0.2">
      <c r="A28" s="76"/>
      <c r="B28" s="76"/>
      <c r="C28" s="47" t="s">
        <v>49</v>
      </c>
      <c r="D28" s="47"/>
      <c r="E28" s="47"/>
      <c r="F28" s="33"/>
      <c r="G28" s="12">
        <v>0.03</v>
      </c>
      <c r="H28" s="13">
        <f t="shared" ref="H28" si="4">+F28*G28</f>
        <v>0</v>
      </c>
      <c r="I28" s="42"/>
      <c r="J28" s="18" t="str">
        <f t="shared" si="1"/>
        <v>Califique</v>
      </c>
    </row>
    <row r="29" spans="1:20" ht="74.25" customHeight="1" x14ac:dyDescent="0.2">
      <c r="A29" s="76"/>
      <c r="B29" s="76"/>
      <c r="C29" s="47" t="s">
        <v>22</v>
      </c>
      <c r="D29" s="47"/>
      <c r="E29" s="47"/>
      <c r="F29" s="33"/>
      <c r="G29" s="11">
        <v>0.03</v>
      </c>
      <c r="H29" s="8">
        <f t="shared" si="3"/>
        <v>0</v>
      </c>
      <c r="I29" s="40"/>
      <c r="J29" s="18" t="str">
        <f t="shared" si="1"/>
        <v>Califique</v>
      </c>
    </row>
    <row r="30" spans="1:20" ht="88.5" customHeight="1" x14ac:dyDescent="0.2">
      <c r="A30" s="76"/>
      <c r="B30" s="76"/>
      <c r="C30" s="47" t="s">
        <v>52</v>
      </c>
      <c r="D30" s="47"/>
      <c r="E30" s="47"/>
      <c r="F30" s="33"/>
      <c r="G30" s="11">
        <v>0.03</v>
      </c>
      <c r="H30" s="8">
        <f t="shared" si="3"/>
        <v>0</v>
      </c>
      <c r="I30" s="40"/>
      <c r="J30" s="18" t="str">
        <f t="shared" si="1"/>
        <v>Califique</v>
      </c>
    </row>
    <row r="31" spans="1:20" ht="96.75" customHeight="1" x14ac:dyDescent="0.2">
      <c r="A31" s="76"/>
      <c r="B31" s="76"/>
      <c r="C31" s="47" t="s">
        <v>23</v>
      </c>
      <c r="D31" s="47"/>
      <c r="E31" s="47"/>
      <c r="F31" s="33"/>
      <c r="G31" s="11">
        <v>0.03</v>
      </c>
      <c r="H31" s="8">
        <f t="shared" si="3"/>
        <v>0</v>
      </c>
      <c r="I31" s="40"/>
      <c r="J31" s="18" t="str">
        <f t="shared" si="1"/>
        <v>Califique</v>
      </c>
    </row>
    <row r="32" spans="1:20" ht="62.25" customHeight="1" x14ac:dyDescent="0.2">
      <c r="A32" s="76"/>
      <c r="B32" s="76"/>
      <c r="C32" s="47" t="s">
        <v>24</v>
      </c>
      <c r="D32" s="47"/>
      <c r="E32" s="47"/>
      <c r="F32" s="33"/>
      <c r="G32" s="11">
        <v>0.03</v>
      </c>
      <c r="H32" s="8">
        <f t="shared" si="3"/>
        <v>0</v>
      </c>
      <c r="I32" s="40"/>
      <c r="J32" s="18" t="str">
        <f t="shared" si="1"/>
        <v>Califique</v>
      </c>
    </row>
    <row r="33" spans="1:17" x14ac:dyDescent="0.2">
      <c r="A33" s="48" t="s">
        <v>25</v>
      </c>
      <c r="B33" s="48"/>
      <c r="C33" s="48"/>
      <c r="D33" s="48"/>
      <c r="E33" s="48"/>
      <c r="F33" s="48"/>
      <c r="G33" s="38">
        <f>SUM(G23:G32)</f>
        <v>0.3600000000000001</v>
      </c>
      <c r="H33" s="39" t="str">
        <f>IF(AND(J23="Bien",J24="Bien",J25="Bien",J26="Bien",J27="Bien",J28="Bien",J29="Bien",J30="Bien",J31="Bien",J32="Bien"),(SUMIF(J23:J32,"Bien",H23:H32)),"Error")</f>
        <v>Error</v>
      </c>
      <c r="I33" s="41"/>
      <c r="J33" s="17"/>
    </row>
    <row r="34" spans="1:17" ht="46.5" customHeight="1" x14ac:dyDescent="0.2">
      <c r="A34" s="64" t="s">
        <v>26</v>
      </c>
      <c r="B34" s="64"/>
      <c r="C34" s="47" t="s">
        <v>27</v>
      </c>
      <c r="D34" s="47"/>
      <c r="E34" s="47"/>
      <c r="F34" s="33"/>
      <c r="G34" s="11">
        <v>0.04</v>
      </c>
      <c r="H34" s="8">
        <f>+G34*F34</f>
        <v>0</v>
      </c>
      <c r="I34" s="40"/>
      <c r="J34" s="18" t="str">
        <f t="shared" si="1"/>
        <v>Califique</v>
      </c>
      <c r="Q34" s="4"/>
    </row>
    <row r="35" spans="1:17" ht="60.75" customHeight="1" x14ac:dyDescent="0.2">
      <c r="A35" s="64"/>
      <c r="B35" s="64"/>
      <c r="C35" s="47" t="s">
        <v>53</v>
      </c>
      <c r="D35" s="47"/>
      <c r="E35" s="47"/>
      <c r="F35" s="33"/>
      <c r="G35" s="11">
        <v>0.04</v>
      </c>
      <c r="H35" s="8">
        <f t="shared" ref="H35:H36" si="5">+G35*F35</f>
        <v>0</v>
      </c>
      <c r="I35" s="40"/>
      <c r="J35" s="18" t="str">
        <f t="shared" si="1"/>
        <v>Califique</v>
      </c>
    </row>
    <row r="36" spans="1:17" ht="86.25" customHeight="1" x14ac:dyDescent="0.2">
      <c r="A36" s="64"/>
      <c r="B36" s="64"/>
      <c r="C36" s="47" t="s">
        <v>28</v>
      </c>
      <c r="D36" s="47"/>
      <c r="E36" s="47"/>
      <c r="F36" s="33"/>
      <c r="G36" s="11">
        <v>0.05</v>
      </c>
      <c r="H36" s="8">
        <f t="shared" si="5"/>
        <v>0</v>
      </c>
      <c r="I36" s="40"/>
      <c r="J36" s="18" t="str">
        <f t="shared" si="1"/>
        <v>Califique</v>
      </c>
    </row>
    <row r="37" spans="1:17" ht="64.5" customHeight="1" x14ac:dyDescent="0.2">
      <c r="A37" s="64"/>
      <c r="B37" s="64"/>
      <c r="C37" s="47" t="s">
        <v>29</v>
      </c>
      <c r="D37" s="47"/>
      <c r="E37" s="47"/>
      <c r="F37" s="33"/>
      <c r="G37" s="11">
        <v>0.04</v>
      </c>
      <c r="H37" s="8">
        <f>IFERROR(F37*G37,K37)</f>
        <v>0</v>
      </c>
      <c r="I37" s="40"/>
      <c r="J37" s="17" t="str">
        <f>IF(F37="","Califique",IF(F37=5,"Bien",IF(AND(OR(F37="NA",F37&lt;5),I37=""),"Justifique","Bien")))</f>
        <v>Califique</v>
      </c>
      <c r="K37" s="3">
        <f>5*G37</f>
        <v>0.2</v>
      </c>
    </row>
    <row r="38" spans="1:17" ht="72" customHeight="1" x14ac:dyDescent="0.2">
      <c r="A38" s="64"/>
      <c r="B38" s="64"/>
      <c r="C38" s="47" t="s">
        <v>30</v>
      </c>
      <c r="D38" s="47"/>
      <c r="E38" s="47"/>
      <c r="F38" s="33"/>
      <c r="G38" s="11">
        <v>0.05</v>
      </c>
      <c r="H38" s="8">
        <f>IFERROR(F38*G38,K38)</f>
        <v>0</v>
      </c>
      <c r="I38" s="40"/>
      <c r="J38" s="17" t="str">
        <f t="shared" ref="J38:J40" si="6">IF(F38="","Califique",IF(F38=5,"Bien",IF(AND(OR(F38="NA",F38&lt;5),I38=""),"Justifique","Bien")))</f>
        <v>Califique</v>
      </c>
      <c r="K38" s="3">
        <f>5*G38</f>
        <v>0.25</v>
      </c>
    </row>
    <row r="39" spans="1:17" ht="69.75" customHeight="1" x14ac:dyDescent="0.2">
      <c r="A39" s="64"/>
      <c r="B39" s="64"/>
      <c r="C39" s="47" t="s">
        <v>50</v>
      </c>
      <c r="D39" s="47"/>
      <c r="E39" s="47"/>
      <c r="F39" s="33"/>
      <c r="G39" s="11">
        <v>0.04</v>
      </c>
      <c r="H39" s="8">
        <f>IFERROR(F39*G39,K39)</f>
        <v>0</v>
      </c>
      <c r="I39" s="40"/>
      <c r="J39" s="17" t="str">
        <f t="shared" si="6"/>
        <v>Califique</v>
      </c>
      <c r="K39" s="3">
        <f>5*G39</f>
        <v>0.2</v>
      </c>
    </row>
    <row r="40" spans="1:17" ht="72.75" customHeight="1" x14ac:dyDescent="0.2">
      <c r="A40" s="64"/>
      <c r="B40" s="64"/>
      <c r="C40" s="47" t="s">
        <v>54</v>
      </c>
      <c r="D40" s="47"/>
      <c r="E40" s="47"/>
      <c r="F40" s="33"/>
      <c r="G40" s="11">
        <v>0.03</v>
      </c>
      <c r="H40" s="8">
        <f>IFERROR(F40*G40,K40)</f>
        <v>0</v>
      </c>
      <c r="I40" s="40"/>
      <c r="J40" s="17" t="str">
        <f t="shared" si="6"/>
        <v>Califique</v>
      </c>
      <c r="K40" s="3">
        <f>5*G40</f>
        <v>0.15</v>
      </c>
    </row>
    <row r="41" spans="1:17" x14ac:dyDescent="0.2">
      <c r="A41" s="48" t="s">
        <v>32</v>
      </c>
      <c r="B41" s="48"/>
      <c r="C41" s="48"/>
      <c r="D41" s="48"/>
      <c r="E41" s="48"/>
      <c r="F41" s="48"/>
      <c r="G41" s="38">
        <f>SUM(G34:G40)</f>
        <v>0.29000000000000004</v>
      </c>
      <c r="H41" s="39" t="str">
        <f>IF(AND(J34="Bien",J35="Bien",J36="Bien",J37="Bien",J38="Bien",J39="Bien",J40="Bien"),(SUMIF(J34:J40,"Bien",H34:H40)),"Error")</f>
        <v>Error</v>
      </c>
      <c r="I41" s="17"/>
      <c r="J41" s="17"/>
      <c r="M41" s="14"/>
    </row>
    <row r="42" spans="1:17" ht="18" customHeight="1" x14ac:dyDescent="0.2">
      <c r="A42" s="69" t="s">
        <v>33</v>
      </c>
      <c r="B42" s="69"/>
      <c r="C42" s="70" t="s">
        <v>34</v>
      </c>
      <c r="D42" s="70"/>
      <c r="E42" s="70"/>
      <c r="F42" s="22" t="e">
        <f>+H41+H33+H22</f>
        <v>#VALUE!</v>
      </c>
      <c r="G42" s="23">
        <f>+G41+G33+G22</f>
        <v>1</v>
      </c>
      <c r="H42" s="74" t="e">
        <f>+L43</f>
        <v>#VALUE!</v>
      </c>
      <c r="I42" s="75" t="s">
        <v>35</v>
      </c>
      <c r="J42" s="75"/>
      <c r="K42" s="3">
        <v>5</v>
      </c>
      <c r="L42" s="25">
        <v>1</v>
      </c>
    </row>
    <row r="43" spans="1:17" s="4" customFormat="1" ht="24.75" customHeight="1" x14ac:dyDescent="0.2">
      <c r="A43" s="69"/>
      <c r="B43" s="69"/>
      <c r="C43" s="71" t="s">
        <v>36</v>
      </c>
      <c r="D43" s="71"/>
      <c r="E43" s="44" t="s">
        <v>37</v>
      </c>
      <c r="F43" s="24" t="e">
        <f>IF(F42&gt;=4.5,"X","")</f>
        <v>#VALUE!</v>
      </c>
      <c r="G43" s="24"/>
      <c r="H43" s="74"/>
      <c r="I43" s="75"/>
      <c r="J43" s="75"/>
      <c r="K43" s="27" t="e">
        <f>+F42</f>
        <v>#VALUE!</v>
      </c>
      <c r="L43" s="26" t="e">
        <f>+K43*L42/K42</f>
        <v>#VALUE!</v>
      </c>
    </row>
    <row r="44" spans="1:17" s="4" customFormat="1" ht="57" customHeight="1" x14ac:dyDescent="0.2">
      <c r="A44" s="69"/>
      <c r="B44" s="69"/>
      <c r="C44" s="71" t="s">
        <v>38</v>
      </c>
      <c r="D44" s="71"/>
      <c r="E44" s="43" t="s">
        <v>67</v>
      </c>
      <c r="F44" s="24" t="e">
        <f>+IF(AND(F42&lt;4.45,F42&gt;=3.5),"X","")</f>
        <v>#VALUE!</v>
      </c>
      <c r="G44" s="24"/>
      <c r="H44" s="74"/>
      <c r="I44" s="75"/>
      <c r="J44" s="75"/>
    </row>
    <row r="45" spans="1:17" s="4" customFormat="1" ht="21" customHeight="1" x14ac:dyDescent="0.2">
      <c r="A45" s="69"/>
      <c r="B45" s="69"/>
      <c r="C45" s="45" t="s">
        <v>39</v>
      </c>
      <c r="D45" s="45"/>
      <c r="E45" s="44" t="s">
        <v>40</v>
      </c>
      <c r="F45" s="24" t="e">
        <f>+IF(F42&lt;3.5,"X","")</f>
        <v>#VALUE!</v>
      </c>
      <c r="G45" s="24"/>
      <c r="H45" s="74"/>
      <c r="I45" s="75"/>
      <c r="J45" s="75"/>
    </row>
    <row r="46" spans="1:17" ht="12.75" customHeight="1" x14ac:dyDescent="0.2">
      <c r="A46" s="72"/>
      <c r="B46" s="72"/>
      <c r="C46" s="72"/>
      <c r="D46" s="72"/>
      <c r="E46" s="72"/>
      <c r="F46" s="72"/>
      <c r="G46" s="72"/>
      <c r="H46" s="72"/>
      <c r="I46" s="72"/>
      <c r="J46" s="72"/>
    </row>
    <row r="47" spans="1:17" x14ac:dyDescent="0.2">
      <c r="A47" s="50" t="s">
        <v>41</v>
      </c>
      <c r="B47" s="50"/>
      <c r="C47" s="50"/>
      <c r="D47" s="50"/>
      <c r="E47" s="50"/>
      <c r="F47" s="50"/>
      <c r="G47" s="50"/>
      <c r="H47" s="50"/>
      <c r="I47" s="50"/>
      <c r="J47" s="50"/>
    </row>
    <row r="48" spans="1:17" ht="52.5" customHeight="1" x14ac:dyDescent="0.2">
      <c r="A48" s="73"/>
      <c r="B48" s="73"/>
      <c r="C48" s="73"/>
      <c r="D48" s="73"/>
      <c r="E48" s="73"/>
      <c r="F48" s="73"/>
      <c r="G48" s="73"/>
      <c r="H48" s="73"/>
      <c r="I48" s="73"/>
      <c r="J48" s="73"/>
    </row>
    <row r="49" spans="1:9" x14ac:dyDescent="0.2">
      <c r="A49" s="3" t="s">
        <v>42</v>
      </c>
      <c r="C49" s="15"/>
      <c r="D49" s="15"/>
      <c r="E49" s="15"/>
      <c r="F49" s="15"/>
      <c r="G49" s="15"/>
      <c r="H49" s="15"/>
      <c r="I49" s="15"/>
    </row>
    <row r="50" spans="1:9" ht="39.950000000000003" customHeight="1" x14ac:dyDescent="0.2">
      <c r="A50" s="66"/>
      <c r="B50" s="66"/>
      <c r="C50" s="66"/>
      <c r="D50" s="66"/>
      <c r="E50" s="66"/>
      <c r="F50"/>
      <c r="G50"/>
      <c r="H50"/>
      <c r="I50"/>
    </row>
    <row r="51" spans="1:9" x14ac:dyDescent="0.2">
      <c r="A51" s="67" t="s">
        <v>43</v>
      </c>
      <c r="B51" s="67"/>
      <c r="C51" s="68"/>
      <c r="D51" s="68"/>
      <c r="E51" s="68"/>
      <c r="F51"/>
      <c r="G51"/>
      <c r="H51"/>
      <c r="I51"/>
    </row>
    <row r="52" spans="1:9" x14ac:dyDescent="0.2">
      <c r="A52" s="65" t="s">
        <v>44</v>
      </c>
      <c r="B52" s="65"/>
      <c r="C52" s="65"/>
      <c r="D52" s="65"/>
      <c r="E52" s="65"/>
      <c r="F52"/>
      <c r="G52"/>
      <c r="H52"/>
      <c r="I52"/>
    </row>
    <row r="53" spans="1:9" x14ac:dyDescent="0.2">
      <c r="A53" s="65" t="s">
        <v>45</v>
      </c>
      <c r="B53" s="65"/>
      <c r="C53" s="65"/>
      <c r="D53" s="65"/>
      <c r="E53" s="65"/>
      <c r="F53"/>
      <c r="G53"/>
      <c r="H53"/>
      <c r="I53"/>
    </row>
    <row r="54" spans="1:9" ht="24" customHeight="1" x14ac:dyDescent="0.2"/>
    <row r="60" spans="1:9" hidden="1" x14ac:dyDescent="0.2"/>
    <row r="61" spans="1:9" hidden="1" x14ac:dyDescent="0.2">
      <c r="A61" s="3">
        <v>0</v>
      </c>
      <c r="C61" s="3">
        <v>0</v>
      </c>
      <c r="D61" s="16">
        <v>0</v>
      </c>
    </row>
    <row r="62" spans="1:9" hidden="1" x14ac:dyDescent="0.2">
      <c r="A62" s="3">
        <v>1</v>
      </c>
      <c r="C62" s="3">
        <v>5</v>
      </c>
      <c r="D62" s="16">
        <v>3</v>
      </c>
    </row>
    <row r="63" spans="1:9" ht="15" hidden="1" customHeight="1" x14ac:dyDescent="0.2">
      <c r="A63" s="3">
        <v>2</v>
      </c>
      <c r="C63" s="3" t="s">
        <v>31</v>
      </c>
      <c r="D63" s="16">
        <v>5</v>
      </c>
    </row>
    <row r="64" spans="1:9" hidden="1" x14ac:dyDescent="0.2">
      <c r="A64" s="3">
        <v>3</v>
      </c>
    </row>
    <row r="65" spans="1:1" hidden="1" x14ac:dyDescent="0.2">
      <c r="A65" s="3">
        <v>4</v>
      </c>
    </row>
    <row r="66" spans="1:1" hidden="1" x14ac:dyDescent="0.2">
      <c r="A66" s="3">
        <v>5</v>
      </c>
    </row>
  </sheetData>
  <sheetProtection algorithmName="SHA-512" hashValue="bZt5fIowBux2CYGnMcJGvhtYFTC2EpMspm+rJ+6X/igiKYRJoYJ8FxMaxKNnNXSGbw3rPYdkKUuZAPP0mrFQqw==" saltValue="gj+89OXNtOntQj/qCiUTZQ==" spinCount="100000" sheet="1" selectLockedCells="1"/>
  <protectedRanges>
    <protectedRange algorithmName="SHA-512" hashValue="bJTulk6uTSVx4ijf3vgnlo51pB+PqpSR9VmjML7IGz5fl/chsWGkn29T1Ori0cqgPRhJuc0SoGJ0a3x/fsXsiw==" saltValue="hF5QWzJoF02sY7vpxmvmsg==" spinCount="100000" sqref="A9:J9" name="EVALUACIÓN_1" securityDescriptor="O:WDG:WDD:(A;;CC;;;S-1-5-21-1822771873-4193553813-1527874224-1503)"/>
  </protectedRanges>
  <mergeCells count="63">
    <mergeCell ref="C24:E24"/>
    <mergeCell ref="C25:E25"/>
    <mergeCell ref="A23:B32"/>
    <mergeCell ref="C38:E38"/>
    <mergeCell ref="C39:E39"/>
    <mergeCell ref="C29:E29"/>
    <mergeCell ref="C30:E30"/>
    <mergeCell ref="C26:E26"/>
    <mergeCell ref="C27:E27"/>
    <mergeCell ref="C28:E28"/>
    <mergeCell ref="A41:F41"/>
    <mergeCell ref="C34:E34"/>
    <mergeCell ref="A53:E53"/>
    <mergeCell ref="A52:E52"/>
    <mergeCell ref="A50:E50"/>
    <mergeCell ref="A51:E51"/>
    <mergeCell ref="A42:B45"/>
    <mergeCell ref="C42:E42"/>
    <mergeCell ref="C43:D43"/>
    <mergeCell ref="C44:D44"/>
    <mergeCell ref="A46:J46"/>
    <mergeCell ref="A47:J47"/>
    <mergeCell ref="A48:J48"/>
    <mergeCell ref="H42:H45"/>
    <mergeCell ref="I42:J45"/>
    <mergeCell ref="A34:B40"/>
    <mergeCell ref="Q17:T17"/>
    <mergeCell ref="K19:N19"/>
    <mergeCell ref="E7:J7"/>
    <mergeCell ref="A10:J10"/>
    <mergeCell ref="A11:J11"/>
    <mergeCell ref="A9:D9"/>
    <mergeCell ref="E9:H9"/>
    <mergeCell ref="A12:J12"/>
    <mergeCell ref="A13:E13"/>
    <mergeCell ref="C14:E14"/>
    <mergeCell ref="C15:E15"/>
    <mergeCell ref="C16:E16"/>
    <mergeCell ref="C17:E17"/>
    <mergeCell ref="A14:B21"/>
    <mergeCell ref="C21:E21"/>
    <mergeCell ref="A3:J3"/>
    <mergeCell ref="G5:H5"/>
    <mergeCell ref="E4:F4"/>
    <mergeCell ref="I4:J4"/>
    <mergeCell ref="A8:J8"/>
    <mergeCell ref="A6:D6"/>
    <mergeCell ref="A7:D7"/>
    <mergeCell ref="A4:D4"/>
    <mergeCell ref="G6:H6"/>
    <mergeCell ref="G4:H4"/>
    <mergeCell ref="A22:F22"/>
    <mergeCell ref="C18:E18"/>
    <mergeCell ref="C19:E19"/>
    <mergeCell ref="C20:E20"/>
    <mergeCell ref="C23:E23"/>
    <mergeCell ref="C40:E40"/>
    <mergeCell ref="C35:E35"/>
    <mergeCell ref="C36:E36"/>
    <mergeCell ref="C37:E37"/>
    <mergeCell ref="C31:E31"/>
    <mergeCell ref="C32:E32"/>
    <mergeCell ref="A33:F33"/>
  </mergeCells>
  <phoneticPr fontId="4" type="noConversion"/>
  <conditionalFormatting sqref="F14">
    <cfRule type="colorScale" priority="22">
      <colorScale>
        <cfvo type="num" val="0"/>
        <cfvo type="num" val="3"/>
        <cfvo type="num" val="5"/>
        <color rgb="FFFF0000"/>
        <color rgb="FFFFFF00"/>
        <color rgb="FF92D050"/>
      </colorScale>
    </cfRule>
    <cfRule type="colorScale" priority="23">
      <colorScale>
        <cfvo type="num" val="0"/>
        <cfvo type="num" val="&quot;1,2,3,4&quot;"/>
        <cfvo type="num" val="5"/>
        <color rgb="FFF8696B"/>
        <color rgb="FFFFEB84"/>
        <color rgb="FF63BE7B"/>
      </colorScale>
    </cfRule>
    <cfRule type="colorScale" priority="24">
      <colorScale>
        <cfvo type="num" val="0"/>
        <cfvo type="num" val="&quot;1,2,3,4&quot;"/>
        <cfvo type="num" val="5"/>
        <color rgb="FFF8696B"/>
        <color rgb="FFFFEB84"/>
        <color rgb="FF63BE7B"/>
      </colorScale>
    </cfRule>
  </conditionalFormatting>
  <conditionalFormatting sqref="F15:F18">
    <cfRule type="colorScale" priority="21">
      <colorScale>
        <cfvo type="num" val="0"/>
        <cfvo type="num" val="3"/>
        <cfvo type="num" val="5"/>
        <color rgb="FFFF0000"/>
        <color rgb="FFFFFF00"/>
        <color rgb="FF92D050"/>
      </colorScale>
    </cfRule>
  </conditionalFormatting>
  <conditionalFormatting sqref="F19">
    <cfRule type="colorScale" priority="19">
      <colorScale>
        <cfvo type="num" val="0"/>
        <cfvo type="num" val="3"/>
        <cfvo type="num" val="5"/>
        <color rgb="FFFF0000"/>
        <color rgb="FFFFFF00"/>
        <color rgb="FF92D050"/>
      </colorScale>
    </cfRule>
  </conditionalFormatting>
  <conditionalFormatting sqref="F20">
    <cfRule type="colorScale" priority="18">
      <colorScale>
        <cfvo type="num" val="0"/>
        <cfvo type="num" val="5"/>
        <color rgb="FFFF0000"/>
        <color rgb="FF92D050"/>
      </colorScale>
    </cfRule>
  </conditionalFormatting>
  <conditionalFormatting sqref="F21">
    <cfRule type="colorScale" priority="17">
      <colorScale>
        <cfvo type="num" val="0"/>
        <cfvo type="num" val="3"/>
        <cfvo type="num" val="5"/>
        <color rgb="FFFF0000"/>
        <color rgb="FFFFFF00"/>
        <color rgb="FF92D050"/>
      </colorScale>
    </cfRule>
  </conditionalFormatting>
  <conditionalFormatting sqref="F23:F32">
    <cfRule type="colorScale" priority="16">
      <colorScale>
        <cfvo type="num" val="0"/>
        <cfvo type="num" val="5"/>
        <color rgb="FFFF0000"/>
        <color rgb="FF92D050"/>
      </colorScale>
    </cfRule>
  </conditionalFormatting>
  <conditionalFormatting sqref="F34:F35">
    <cfRule type="colorScale" priority="15">
      <colorScale>
        <cfvo type="num" val="0"/>
        <cfvo type="num" val="5"/>
        <color rgb="FFFF0000"/>
        <color rgb="FF92D050"/>
      </colorScale>
    </cfRule>
  </conditionalFormatting>
  <conditionalFormatting sqref="F36">
    <cfRule type="colorScale" priority="14">
      <colorScale>
        <cfvo type="num" val="0"/>
        <cfvo type="num" val="3"/>
        <cfvo type="num" val="5"/>
        <color rgb="FFFF0000"/>
        <color rgb="FFFFFF00"/>
        <color rgb="FF92D050"/>
      </colorScale>
    </cfRule>
  </conditionalFormatting>
  <conditionalFormatting sqref="F37:F39">
    <cfRule type="colorScale" priority="13">
      <colorScale>
        <cfvo type="num" val="0"/>
        <cfvo type="num" val="5"/>
        <color rgb="FFFF0000"/>
        <color rgb="FF92D050"/>
      </colorScale>
    </cfRule>
  </conditionalFormatting>
  <conditionalFormatting sqref="F40">
    <cfRule type="colorScale" priority="11">
      <colorScale>
        <cfvo type="num" val="0"/>
        <cfvo type="num" val="5"/>
        <color rgb="FFFF0000"/>
        <color rgb="FF92D050"/>
      </colorScale>
    </cfRule>
  </conditionalFormatting>
  <conditionalFormatting sqref="F43:G43">
    <cfRule type="containsText" dxfId="8" priority="64" stopIfTrue="1" operator="containsText" text="X">
      <formula>NOT(ISERROR(SEARCH("X",F43)))</formula>
    </cfRule>
  </conditionalFormatting>
  <conditionalFormatting sqref="F44:G44">
    <cfRule type="containsText" dxfId="7" priority="50" stopIfTrue="1" operator="containsText" text="X">
      <formula>NOT(ISERROR(SEARCH("X",F44)))</formula>
    </cfRule>
  </conditionalFormatting>
  <conditionalFormatting sqref="F45:G45">
    <cfRule type="containsText" dxfId="6" priority="65" stopIfTrue="1" operator="containsText" text="X">
      <formula>NOT(ISERROR(SEARCH("X",F45)))</formula>
    </cfRule>
  </conditionalFormatting>
  <conditionalFormatting sqref="H42:H45">
    <cfRule type="cellIs" dxfId="5" priority="4" operator="between">
      <formula>0.9</formula>
      <formula>1</formula>
    </cfRule>
    <cfRule type="cellIs" dxfId="4" priority="5" operator="between">
      <formula>0</formula>
      <formula>0.69</formula>
    </cfRule>
    <cfRule type="cellIs" dxfId="3" priority="6" operator="between">
      <formula>0.7</formula>
      <formula>0.89</formula>
    </cfRule>
  </conditionalFormatting>
  <conditionalFormatting sqref="J14:J32 J34:J40">
    <cfRule type="cellIs" dxfId="2" priority="1" operator="equal">
      <formula>"Bien"</formula>
    </cfRule>
    <cfRule type="cellIs" dxfId="1" priority="2" operator="equal">
      <formula>"Califique"</formula>
    </cfRule>
    <cfRule type="cellIs" dxfId="0" priority="3" operator="equal">
      <formula>"Justifique"</formula>
    </cfRule>
  </conditionalFormatting>
  <dataValidations count="4">
    <dataValidation type="list" allowBlank="1" showInputMessage="1" showErrorMessage="1" sqref="F14" xr:uid="{00000000-0002-0000-0000-000000000000}">
      <formula1>$A$61:$A$66</formula1>
    </dataValidation>
    <dataValidation type="list" allowBlank="1" showInputMessage="1" showErrorMessage="1" sqref="F27:F32 F34:F35" xr:uid="{00000000-0002-0000-0000-000001000000}">
      <formula1>$C$61:$C$62</formula1>
    </dataValidation>
    <dataValidation type="list" allowBlank="1" showInputMessage="1" showErrorMessage="1" sqref="F36 F21 F15:F19 F20" xr:uid="{00000000-0002-0000-0000-000003000000}">
      <formula1>$D$61:$D$63</formula1>
    </dataValidation>
    <dataValidation type="list" allowBlank="1" showInputMessage="1" showErrorMessage="1" sqref="F37:F40 F23:F26" xr:uid="{6851191C-0397-4CCB-827B-27D055572F27}">
      <formula1>$C$61:$C$63</formula1>
    </dataValidation>
  </dataValidations>
  <printOptions horizontalCentered="1" verticalCentered="1"/>
  <pageMargins left="0.39370078740157483" right="0.39370078740157483" top="0.19685039370078741" bottom="0.39370078740157483" header="0" footer="0.6692913385826772"/>
  <pageSetup scale="65" orientation="portrait" r:id="rId1"/>
  <headerFooter alignWithMargins="0">
    <oddHeader>&amp;L
&amp;G&amp;C&amp;"Arial,Negrita"
REEVALUACION Y SEGUIMIENTO A LA GESTION 
EN CALIDAD, SEGURIDAD,  SALUD Y AMBIENTE 
PARA PROVEEDORES DE SERVICIOS&amp;R&amp;8
CÓDIGO: FT-IR-03
VERSIÓN: 04
VIGENCIA: 2024-04-29
PÁGINA: &amp;P de &amp;N</oddHeader>
  </headerFooter>
  <rowBreaks count="2" manualBreakCount="2">
    <brk id="22" max="16383" man="1"/>
    <brk id="33"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E6" sqref="E6"/>
    </sheetView>
  </sheetViews>
  <sheetFormatPr baseColWidth="10" defaultColWidth="9.140625" defaultRowHeight="12.75" x14ac:dyDescent="0.2"/>
  <sheetData>
    <row r="1" spans="1:2" ht="15" x14ac:dyDescent="0.25">
      <c r="A1" s="1">
        <v>5</v>
      </c>
      <c r="B1" s="2">
        <v>1</v>
      </c>
    </row>
    <row r="2" spans="1:2" ht="15" x14ac:dyDescent="0.25">
      <c r="A2" s="1">
        <v>4.5</v>
      </c>
      <c r="B2" s="2">
        <v>0.9</v>
      </c>
    </row>
    <row r="3" spans="1:2" ht="15" x14ac:dyDescent="0.25">
      <c r="A3" s="1">
        <v>4.45</v>
      </c>
      <c r="B3" s="2">
        <v>0.89</v>
      </c>
    </row>
    <row r="4" spans="1:2" ht="15" x14ac:dyDescent="0.25">
      <c r="A4" s="1">
        <v>4</v>
      </c>
      <c r="B4" s="2">
        <v>0.8</v>
      </c>
    </row>
    <row r="5" spans="1:2" ht="15" x14ac:dyDescent="0.25">
      <c r="A5" s="1">
        <v>3.5</v>
      </c>
      <c r="B5" s="2">
        <v>0.7</v>
      </c>
    </row>
    <row r="6" spans="1:2" ht="15" x14ac:dyDescent="0.25">
      <c r="A6" s="1">
        <v>3</v>
      </c>
      <c r="B6" s="2">
        <v>0.6</v>
      </c>
    </row>
    <row r="7" spans="1:2" ht="15" x14ac:dyDescent="0.25">
      <c r="A7" s="1">
        <v>2.5</v>
      </c>
      <c r="B7" s="2">
        <v>0.5</v>
      </c>
    </row>
    <row r="8" spans="1:2" ht="15" x14ac:dyDescent="0.25">
      <c r="A8" s="1">
        <v>2</v>
      </c>
      <c r="B8" s="2">
        <v>0.4</v>
      </c>
    </row>
    <row r="9" spans="1:2" ht="15" x14ac:dyDescent="0.25">
      <c r="A9" s="1">
        <v>1.5</v>
      </c>
      <c r="B9" s="2">
        <v>0.3</v>
      </c>
    </row>
    <row r="10" spans="1:2" ht="15" x14ac:dyDescent="0.25">
      <c r="A10" s="1">
        <v>1</v>
      </c>
      <c r="B10" s="2">
        <v>0.2</v>
      </c>
    </row>
    <row r="11" spans="1:2" ht="15" x14ac:dyDescent="0.25">
      <c r="A11" s="1">
        <v>0.5</v>
      </c>
      <c r="B11" s="2">
        <v>0.1</v>
      </c>
    </row>
    <row r="12" spans="1:2" ht="15" x14ac:dyDescent="0.25">
      <c r="A12" s="1">
        <v>0</v>
      </c>
      <c r="B12" s="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C6DF3B52CFA7479D9E7A6A32C4C6D3" ma:contentTypeVersion="1" ma:contentTypeDescription="Crear nuevo documento." ma:contentTypeScope="" ma:versionID="d286be0c0a35a01649d4138ce76d22f9">
  <xsd:schema xmlns:xsd="http://www.w3.org/2001/XMLSchema" xmlns:xs="http://www.w3.org/2001/XMLSchema" xmlns:p="http://schemas.microsoft.com/office/2006/metadata/properties" xmlns:ns2="e06d63e8-f512-41eb-a9df-15440b5f3ddf" xmlns:ns3="80bfaf77-3c8f-497b-af72-7a31f5f6edc0" targetNamespace="http://schemas.microsoft.com/office/2006/metadata/properties" ma:root="true" ma:fieldsID="dc1d1e1fd2b07b7cf0f811cc53023a2f" ns2:_="" ns3:_="">
    <xsd:import namespace="e06d63e8-f512-41eb-a9df-15440b5f3ddf"/>
    <xsd:import namespace="80bfaf77-3c8f-497b-af72-7a31f5f6edc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d63e8-f512-41eb-a9df-15440b5f3dd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bfaf77-3c8f-497b-af72-7a31f5f6edc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71B1A-07D5-4CD4-B03F-9AC6C3A17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d63e8-f512-41eb-a9df-15440b5f3ddf"/>
    <ds:schemaRef ds:uri="80bfaf77-3c8f-497b-af72-7a31f5f6e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2B0C6-9F89-460D-8B36-FAB3B5CA6245}">
  <ds:schemaRefs>
    <ds:schemaRef ds:uri="http://schemas.microsoft.com/sharepoint/events"/>
  </ds:schemaRefs>
</ds:datastoreItem>
</file>

<file path=customXml/itemProps3.xml><?xml version="1.0" encoding="utf-8"?>
<ds:datastoreItem xmlns:ds="http://schemas.openxmlformats.org/officeDocument/2006/customXml" ds:itemID="{B503F427-988A-44C9-9039-17E03272E9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SERVICIO</vt:lpstr>
      <vt:lpstr>Hoja1</vt:lpstr>
      <vt:lpstr>SERVICIO!Área_de_impresión</vt:lpstr>
      <vt:lpstr>SERVICIO!Títulos_a_imprimir</vt:lpstr>
    </vt:vector>
  </TitlesOfParts>
  <Manager/>
  <Company>Consejo Col.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eajimenezr</dc:creator>
  <cp:keywords/>
  <dc:description/>
  <cp:lastModifiedBy>Carlos Andres Huerfano Salgado</cp:lastModifiedBy>
  <cp:revision/>
  <cp:lastPrinted>2024-05-02T19:44:07Z</cp:lastPrinted>
  <dcterms:created xsi:type="dcterms:W3CDTF">2006-08-03T18:30:35Z</dcterms:created>
  <dcterms:modified xsi:type="dcterms:W3CDTF">2024-05-22T19:36:34Z</dcterms:modified>
  <cp:category/>
  <cp:contentStatus/>
</cp:coreProperties>
</file>